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ZV\Verwaltung\Vergabeangelegenheiten\_07 EUROPAweite Ausschreibungen\44  Stromlieferung ab 2027\"/>
    </mc:Choice>
  </mc:AlternateContent>
  <xr:revisionPtr revIDLastSave="0" documentId="8_{388439DC-3B09-44D7-98FF-095279E75F9E}" xr6:coauthVersionLast="47" xr6:coauthVersionMax="47" xr10:uidLastSave="{00000000-0000-0000-0000-000000000000}"/>
  <bookViews>
    <workbookView xWindow="780" yWindow="780" windowWidth="27180" windowHeight="16905" xr2:uid="{00000000-000D-0000-FFFF-FFFF00000000}"/>
  </bookViews>
  <sheets>
    <sheet name="Anlage LB2 Übersich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/>
  <c r="I16" i="1"/>
  <c r="J36" i="1" l="1"/>
  <c r="J37" i="1" l="1"/>
  <c r="I36" i="1"/>
  <c r="I35" i="1"/>
  <c r="J35" i="1"/>
  <c r="L37" i="1" l="1"/>
  <c r="A35" i="1" l="1"/>
  <c r="A16" i="1"/>
  <c r="L35" i="1" l="1"/>
  <c r="K35" i="1"/>
  <c r="E39" i="1" l="1"/>
  <c r="D39" i="1"/>
  <c r="B39" i="1"/>
  <c r="F35" i="1"/>
  <c r="C35" i="1"/>
  <c r="C39" i="1" s="1"/>
  <c r="F39" i="1" l="1"/>
  <c r="G39" i="1"/>
  <c r="G35" i="1"/>
  <c r="I37" i="1" s="1"/>
  <c r="C16" i="1" l="1"/>
  <c r="G16" i="1" l="1"/>
  <c r="D21" i="1"/>
  <c r="E21" i="1"/>
  <c r="C21" i="1"/>
  <c r="B21" i="1"/>
  <c r="F16" i="1"/>
  <c r="G21" i="1" l="1"/>
  <c r="F21" i="1"/>
</calcChain>
</file>

<file path=xl/sharedStrings.xml><?xml version="1.0" encoding="utf-8"?>
<sst xmlns="http://schemas.openxmlformats.org/spreadsheetml/2006/main" count="96" uniqueCount="40">
  <si>
    <t>Abnahmestellen</t>
  </si>
  <si>
    <t>Jahres-</t>
  </si>
  <si>
    <t>in kWh</t>
  </si>
  <si>
    <t>SLP</t>
  </si>
  <si>
    <t>RLM</t>
  </si>
  <si>
    <t>Anzahl</t>
  </si>
  <si>
    <t>Gesamt</t>
  </si>
  <si>
    <t xml:space="preserve">Übersicht über die Abnahmestellen </t>
  </si>
  <si>
    <t>Abwasserzweckverband Heidelberg</t>
  </si>
  <si>
    <t>Stadtwerke Heidelberg Netze GmbH</t>
  </si>
  <si>
    <t>in MWh</t>
  </si>
  <si>
    <t>bezug</t>
  </si>
  <si>
    <t>Bezug</t>
  </si>
  <si>
    <t>Verkauf</t>
  </si>
  <si>
    <t>Nachkauf</t>
  </si>
  <si>
    <t>Baseload</t>
  </si>
  <si>
    <t>in MW</t>
  </si>
  <si>
    <t>Anlage LB2 Übersicht</t>
  </si>
  <si>
    <t>Abnahmestellen im Netzgebiet der:</t>
  </si>
  <si>
    <t>Jahresverbrauch 2025</t>
  </si>
  <si>
    <t>Variante: ohne Bilanzkreismodell</t>
  </si>
  <si>
    <t>Variante: mit Bilanzkreismodell</t>
  </si>
  <si>
    <t>Verteilnetzbetreiber</t>
  </si>
  <si>
    <t>Liefermenge</t>
  </si>
  <si>
    <t>Lieferjahr</t>
  </si>
  <si>
    <t>lierermenge</t>
  </si>
  <si>
    <t xml:space="preserve">Menge </t>
  </si>
  <si>
    <t>Menge Terminmarkt (Kauf)</t>
  </si>
  <si>
    <t>Menge Spotmarkt</t>
  </si>
  <si>
    <t>Bemerkungen</t>
  </si>
  <si>
    <t>Aufgrund der erforderlichen 4. Reinigungsstufe wird ein Mehrverbrauch von ca. 1.800 MWh/a prognostiziert.</t>
  </si>
  <si>
    <t>Eigene Ausspeisung</t>
  </si>
  <si>
    <t>Durchzuleitende Menge</t>
  </si>
  <si>
    <t>wirkarbeit</t>
  </si>
  <si>
    <t>Übersicht Mengen gesamt</t>
  </si>
  <si>
    <t>liefermengen</t>
  </si>
  <si>
    <t>liefermenge</t>
  </si>
  <si>
    <t>CAL/27 0,5
Q4/27 0,1</t>
  </si>
  <si>
    <t>CAL/27 0,3
Q4/27 0,1</t>
  </si>
  <si>
    <t>Aufgrund der erforderlichen 4. Reinigungsstufe wird ein Mehrverbrauch von ca. 1.800 MWh/a prognostiziert. Die Inbetriebnahme ist ab 01.09.2027 geplant. Der Mehrverbrauch ab 01.09.2027 wird auf ca. 200 MWh geschätzt und ist bereits in der Terminmmarktmenge enthalten.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</si>
</sst>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"/>
  </numFmts>
  <fonts count="8" x14ac:knownFonts="1">
    <font>
      <sz val="10"/>
      <name val="Arial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1" fillId="0" borderId="1" xfId="0" applyFont="1" applyBorder="1"/>
    <xf numFmtId="0" fontId="6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3" fontId="1" fillId="0" borderId="4" xfId="0" applyNumberFormat="1" applyFont="1" applyBorder="1"/>
    <xf numFmtId="0" fontId="4" fillId="0" borderId="0" xfId="0" applyFont="1"/>
    <xf numFmtId="3" fontId="2" fillId="0" borderId="1" xfId="0" applyNumberFormat="1" applyFont="1" applyBorder="1"/>
    <xf numFmtId="3" fontId="2" fillId="0" borderId="5" xfId="0" applyNumberFormat="1" applyFont="1" applyBorder="1"/>
    <xf numFmtId="0" fontId="1" fillId="0" borderId="7" xfId="0" applyFont="1" applyBorder="1" applyAlignment="1">
      <alignment horizontal="center"/>
    </xf>
    <xf numFmtId="3" fontId="5" fillId="0" borderId="1" xfId="0" applyNumberFormat="1" applyFont="1" applyBorder="1"/>
    <xf numFmtId="0" fontId="1" fillId="0" borderId="6" xfId="0" applyFont="1" applyBorder="1" applyAlignment="1">
      <alignment horizontal="center"/>
    </xf>
    <xf numFmtId="3" fontId="1" fillId="0" borderId="6" xfId="0" applyNumberFormat="1" applyFont="1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164" fontId="0" fillId="0" borderId="6" xfId="0" applyNumberFormat="1" applyBorder="1"/>
    <xf numFmtId="3" fontId="5" fillId="0" borderId="5" xfId="0" applyNumberFormat="1" applyFont="1" applyBorder="1"/>
    <xf numFmtId="0" fontId="1" fillId="0" borderId="5" xfId="0" applyFont="1" applyBorder="1"/>
    <xf numFmtId="0" fontId="2" fillId="0" borderId="2" xfId="0" applyFont="1" applyBorder="1"/>
    <xf numFmtId="0" fontId="1" fillId="0" borderId="6" xfId="0" applyFont="1" applyBorder="1"/>
    <xf numFmtId="3" fontId="1" fillId="0" borderId="2" xfId="0" applyNumberFormat="1" applyFont="1" applyBorder="1"/>
    <xf numFmtId="3" fontId="2" fillId="0" borderId="3" xfId="0" applyNumberFormat="1" applyFont="1" applyBorder="1"/>
    <xf numFmtId="0" fontId="7" fillId="0" borderId="0" xfId="0" applyFont="1"/>
    <xf numFmtId="0" fontId="2" fillId="0" borderId="6" xfId="0" applyFont="1" applyBorder="1"/>
    <xf numFmtId="0" fontId="1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6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" fontId="6" fillId="0" borderId="0" xfId="0" applyNumberFormat="1" applyFont="1" applyAlignment="1">
      <alignment horizontal="center" vertical="center"/>
    </xf>
    <xf numFmtId="165" fontId="0" fillId="0" borderId="6" xfId="0" applyNumberFormat="1" applyBorder="1" applyAlignment="1">
      <alignment vertical="center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/>
    <xf numFmtId="0" fontId="6" fillId="0" borderId="2" xfId="0" applyFont="1" applyBorder="1"/>
    <xf numFmtId="0" fontId="6" fillId="0" borderId="6" xfId="0" applyFont="1" applyBorder="1"/>
    <xf numFmtId="0" fontId="4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6" fillId="0" borderId="8" xfId="0" applyFont="1" applyBorder="1"/>
    <xf numFmtId="0" fontId="0" fillId="0" borderId="9" xfId="0" applyBorder="1"/>
    <xf numFmtId="0" fontId="0" fillId="0" borderId="4" xfId="0" applyBorder="1"/>
    <xf numFmtId="0" fontId="0" fillId="0" borderId="10" xfId="0" applyBorder="1"/>
    <xf numFmtId="165" fontId="1" fillId="0" borderId="6" xfId="0" applyNumberFormat="1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0" fillId="0" borderId="7" xfId="0" applyBorder="1"/>
    <xf numFmtId="165" fontId="0" fillId="0" borderId="2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65" fontId="0" fillId="0" borderId="8" xfId="0" applyNumberFormat="1" applyBorder="1" applyAlignment="1">
      <alignment vertical="center"/>
    </xf>
    <xf numFmtId="3" fontId="5" fillId="0" borderId="8" xfId="0" applyNumberFormat="1" applyFont="1" applyBorder="1"/>
    <xf numFmtId="3" fontId="0" fillId="0" borderId="0" xfId="0" applyNumberFormat="1"/>
    <xf numFmtId="0" fontId="4" fillId="0" borderId="2" xfId="0" applyFont="1" applyBorder="1"/>
    <xf numFmtId="0" fontId="4" fillId="0" borderId="6" xfId="0" applyFont="1" applyBorder="1"/>
    <xf numFmtId="165" fontId="0" fillId="0" borderId="6" xfId="0" applyNumberFormat="1" applyBorder="1"/>
    <xf numFmtId="165" fontId="5" fillId="0" borderId="5" xfId="0" applyNumberFormat="1" applyFont="1" applyBorder="1"/>
    <xf numFmtId="1" fontId="6" fillId="0" borderId="8" xfId="0" applyNumberFormat="1" applyFont="1" applyBorder="1" applyAlignment="1">
      <alignment horizontal="center" vertical="center"/>
    </xf>
    <xf numFmtId="3" fontId="5" fillId="0" borderId="11" xfId="0" applyNumberFormat="1" applyFont="1" applyBorder="1"/>
    <xf numFmtId="165" fontId="0" fillId="0" borderId="0" xfId="0" applyNumberFormat="1"/>
    <xf numFmtId="0" fontId="4" fillId="0" borderId="0" xfId="0" applyFont="1" applyAlignment="1">
      <alignment horizontal="right"/>
    </xf>
    <xf numFmtId="165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165" fontId="6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164" fontId="4" fillId="0" borderId="2" xfId="1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Standard" xfId="0" builtinId="0"/>
    <cellStyle name="Standard 4" xfId="1" xr:uid="{D2B6CCB9-A325-4059-9AA3-0DA7F95FA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5"/>
  <sheetViews>
    <sheetView tabSelected="1" zoomScale="85" zoomScaleNormal="85" workbookViewId="0"/>
  </sheetViews>
  <sheetFormatPr baseColWidth="10" defaultRowHeight="12.75" x14ac:dyDescent="0.2"/>
  <cols>
    <col min="1" max="1" width="32.7109375" customWidth="1"/>
    <col min="2" max="2" width="8.28515625" customWidth="1"/>
    <col min="3" max="3" width="10.140625" bestFit="1" customWidth="1"/>
    <col min="4" max="4" width="8" customWidth="1"/>
    <col min="5" max="5" width="9.7109375" customWidth="1"/>
    <col min="6" max="6" width="9" customWidth="1"/>
    <col min="7" max="7" width="12.42578125" customWidth="1"/>
    <col min="8" max="8" width="11" customWidth="1"/>
    <col min="9" max="9" width="10.85546875" customWidth="1"/>
    <col min="10" max="10" width="11.85546875" bestFit="1" customWidth="1"/>
    <col min="11" max="11" width="17.85546875" customWidth="1"/>
    <col min="12" max="12" width="18.140625" customWidth="1"/>
    <col min="13" max="13" width="12.85546875" customWidth="1"/>
    <col min="14" max="14" width="12.42578125" customWidth="1"/>
    <col min="15" max="15" width="10.140625" customWidth="1"/>
    <col min="16" max="16" width="10.85546875" customWidth="1"/>
    <col min="17" max="17" width="18.5703125" customWidth="1"/>
    <col min="19" max="19" width="13.7109375" customWidth="1"/>
  </cols>
  <sheetData>
    <row r="1" spans="1:16" x14ac:dyDescent="0.2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</row>
    <row r="2" spans="1:16" x14ac:dyDescent="0.2">
      <c r="A2" s="2" t="s">
        <v>7</v>
      </c>
      <c r="B2" s="1"/>
      <c r="C2" s="1"/>
      <c r="D2" s="1"/>
      <c r="E2" s="1"/>
      <c r="F2" s="1"/>
      <c r="G2" s="1"/>
      <c r="H2" s="1"/>
      <c r="I2" s="1"/>
      <c r="J2" s="1"/>
    </row>
    <row r="3" spans="1:16" x14ac:dyDescent="0.2">
      <c r="A3" s="2" t="s">
        <v>8</v>
      </c>
      <c r="B3" s="1"/>
      <c r="C3" s="1"/>
      <c r="D3" s="1"/>
      <c r="E3" s="1"/>
      <c r="F3" s="1"/>
      <c r="G3" s="1"/>
      <c r="H3" s="1"/>
      <c r="I3" s="1"/>
      <c r="J3" s="1"/>
    </row>
    <row r="4" spans="1:16" x14ac:dyDescent="0.2">
      <c r="A4" s="2" t="s">
        <v>18</v>
      </c>
      <c r="B4" s="1"/>
      <c r="C4" s="1"/>
      <c r="D4" s="1"/>
      <c r="E4" s="1"/>
      <c r="F4" s="1"/>
      <c r="G4" s="1"/>
      <c r="H4" s="1"/>
      <c r="I4" s="1"/>
      <c r="J4" s="1"/>
    </row>
    <row r="5" spans="1:16" x14ac:dyDescent="0.2">
      <c r="A5" s="2" t="s">
        <v>9</v>
      </c>
    </row>
    <row r="6" spans="1:16" x14ac:dyDescent="0.2">
      <c r="A6" s="2"/>
    </row>
    <row r="7" spans="1:16" x14ac:dyDescent="0.2">
      <c r="A7" s="2"/>
    </row>
    <row r="8" spans="1:16" ht="18" x14ac:dyDescent="0.25">
      <c r="A8" s="27" t="s">
        <v>20</v>
      </c>
    </row>
    <row r="9" spans="1:16" x14ac:dyDescent="0.2">
      <c r="A9" s="2"/>
    </row>
    <row r="10" spans="1:16" ht="26.1" customHeight="1" x14ac:dyDescent="0.2">
      <c r="A10" s="28"/>
      <c r="B10" s="85" t="s">
        <v>0</v>
      </c>
      <c r="C10" s="85"/>
      <c r="D10" s="85"/>
      <c r="E10" s="86"/>
      <c r="F10" s="89" t="s">
        <v>6</v>
      </c>
      <c r="G10" s="86"/>
      <c r="H10" s="77" t="s">
        <v>23</v>
      </c>
      <c r="I10" s="78"/>
      <c r="J10" s="79" t="s">
        <v>27</v>
      </c>
      <c r="K10" s="80"/>
      <c r="L10" s="81" t="s">
        <v>28</v>
      </c>
      <c r="M10" s="82"/>
      <c r="N10" s="93" t="s">
        <v>29</v>
      </c>
      <c r="O10" s="94"/>
      <c r="P10" s="94"/>
    </row>
    <row r="11" spans="1:16" x14ac:dyDescent="0.2">
      <c r="A11" s="24"/>
      <c r="B11" s="87" t="s">
        <v>19</v>
      </c>
      <c r="C11" s="87"/>
      <c r="D11" s="87"/>
      <c r="E11" s="88"/>
      <c r="F11" s="23" t="s">
        <v>19</v>
      </c>
      <c r="G11" s="24"/>
      <c r="I11" s="18"/>
      <c r="J11" s="44" t="s">
        <v>15</v>
      </c>
      <c r="K11" s="38" t="s">
        <v>26</v>
      </c>
      <c r="L11" s="46" t="s">
        <v>14</v>
      </c>
      <c r="M11" s="45" t="s">
        <v>13</v>
      </c>
      <c r="N11" s="41"/>
    </row>
    <row r="12" spans="1:16" x14ac:dyDescent="0.2">
      <c r="A12" s="16" t="s">
        <v>22</v>
      </c>
      <c r="B12" s="83" t="s">
        <v>4</v>
      </c>
      <c r="C12" s="84"/>
      <c r="D12" s="83" t="s">
        <v>3</v>
      </c>
      <c r="E12" s="84"/>
      <c r="F12" s="8"/>
      <c r="G12" s="16" t="s">
        <v>1</v>
      </c>
      <c r="H12" s="3"/>
      <c r="I12" s="16" t="s">
        <v>1</v>
      </c>
      <c r="J12" s="8"/>
      <c r="K12" s="39" t="s">
        <v>15</v>
      </c>
      <c r="L12" s="47"/>
      <c r="M12" s="18"/>
      <c r="N12" s="41"/>
    </row>
    <row r="13" spans="1:16" x14ac:dyDescent="0.2">
      <c r="A13" s="16"/>
      <c r="B13" s="3" t="s">
        <v>5</v>
      </c>
      <c r="C13" s="16" t="s">
        <v>12</v>
      </c>
      <c r="D13" s="3" t="s">
        <v>5</v>
      </c>
      <c r="E13" s="16" t="s">
        <v>12</v>
      </c>
      <c r="F13" s="8" t="s">
        <v>5</v>
      </c>
      <c r="G13" s="16" t="s">
        <v>11</v>
      </c>
      <c r="H13" s="3" t="s">
        <v>24</v>
      </c>
      <c r="I13" s="16" t="s">
        <v>25</v>
      </c>
      <c r="J13" s="8"/>
      <c r="K13" s="18"/>
      <c r="L13" s="47"/>
      <c r="M13" s="18"/>
      <c r="N13" s="41"/>
    </row>
    <row r="14" spans="1:16" x14ac:dyDescent="0.2">
      <c r="A14" s="24"/>
      <c r="B14" s="3"/>
      <c r="C14" s="16" t="s">
        <v>2</v>
      </c>
      <c r="D14" s="3"/>
      <c r="E14" s="16" t="s">
        <v>2</v>
      </c>
      <c r="F14" s="8"/>
      <c r="G14" s="16" t="s">
        <v>2</v>
      </c>
      <c r="H14" s="14"/>
      <c r="I14" s="19" t="s">
        <v>10</v>
      </c>
      <c r="J14" s="40" t="s">
        <v>16</v>
      </c>
      <c r="K14" s="19" t="s">
        <v>10</v>
      </c>
      <c r="L14" s="48" t="s">
        <v>10</v>
      </c>
      <c r="M14" s="19" t="s">
        <v>10</v>
      </c>
      <c r="N14" s="50"/>
      <c r="O14" s="55"/>
      <c r="P14" s="55"/>
    </row>
    <row r="15" spans="1:16" x14ac:dyDescent="0.2">
      <c r="A15" s="22"/>
      <c r="B15" s="5"/>
      <c r="C15" s="22"/>
      <c r="D15" s="5"/>
      <c r="E15" s="22"/>
      <c r="F15" s="9"/>
      <c r="G15" s="22"/>
      <c r="I15" s="18"/>
      <c r="J15" s="41"/>
      <c r="K15" s="18"/>
      <c r="L15" s="47"/>
      <c r="M15" s="18"/>
      <c r="N15" s="41"/>
    </row>
    <row r="16" spans="1:16" s="35" customFormat="1" ht="111" customHeight="1" x14ac:dyDescent="0.2">
      <c r="A16" s="31" t="str">
        <f>A5</f>
        <v>Stadtwerke Heidelberg Netze GmbH</v>
      </c>
      <c r="B16" s="32">
        <v>2</v>
      </c>
      <c r="C16" s="33">
        <f>4405581.5+70982.5</f>
        <v>4476564</v>
      </c>
      <c r="D16" s="32">
        <v>0</v>
      </c>
      <c r="E16" s="33">
        <v>0</v>
      </c>
      <c r="F16" s="34">
        <f>B16+D16</f>
        <v>2</v>
      </c>
      <c r="G16" s="33">
        <f>C16+E16</f>
        <v>4476564</v>
      </c>
      <c r="H16" s="36">
        <v>2027</v>
      </c>
      <c r="I16" s="37">
        <f>(G16+200000)/1000</f>
        <v>4676.5640000000003</v>
      </c>
      <c r="J16" s="75" t="s">
        <v>37</v>
      </c>
      <c r="K16" s="53">
        <v>4600.8</v>
      </c>
      <c r="L16" s="54">
        <v>359.06</v>
      </c>
      <c r="M16" s="53">
        <v>-283.39600000000002</v>
      </c>
      <c r="N16" s="90" t="s">
        <v>39</v>
      </c>
      <c r="O16" s="91"/>
      <c r="P16" s="91"/>
    </row>
    <row r="17" spans="1:19" s="35" customFormat="1" ht="57" customHeight="1" x14ac:dyDescent="0.2">
      <c r="A17" s="31"/>
      <c r="B17" s="32"/>
      <c r="C17" s="33"/>
      <c r="D17" s="32"/>
      <c r="E17" s="33"/>
      <c r="F17" s="34"/>
      <c r="G17" s="33"/>
      <c r="H17" s="36">
        <v>2028</v>
      </c>
      <c r="I17" s="37">
        <f>K17+L17+M17</f>
        <v>6293.3639999999705</v>
      </c>
      <c r="J17" s="56">
        <v>0.7</v>
      </c>
      <c r="K17" s="53">
        <v>6148.7999999999993</v>
      </c>
      <c r="L17" s="54">
        <v>392.40532876705197</v>
      </c>
      <c r="M17" s="53">
        <v>-247.841328767081</v>
      </c>
      <c r="N17" s="90" t="s">
        <v>30</v>
      </c>
      <c r="O17" s="91"/>
      <c r="P17" s="91"/>
    </row>
    <row r="18" spans="1:19" s="35" customFormat="1" ht="54.95" customHeight="1" x14ac:dyDescent="0.2">
      <c r="A18" s="31"/>
      <c r="B18" s="32"/>
      <c r="C18" s="33"/>
      <c r="D18" s="32"/>
      <c r="E18" s="33"/>
      <c r="F18" s="34"/>
      <c r="G18" s="33"/>
      <c r="H18" s="36">
        <v>2029</v>
      </c>
      <c r="I18" s="37">
        <f>I16+1600</f>
        <v>6276.5640000000003</v>
      </c>
      <c r="J18" s="56">
        <v>0.7</v>
      </c>
      <c r="K18" s="53">
        <v>6132</v>
      </c>
      <c r="L18" s="54">
        <v>392.40532876705197</v>
      </c>
      <c r="M18" s="53">
        <v>-247.841328767081</v>
      </c>
      <c r="N18" s="90" t="s">
        <v>30</v>
      </c>
      <c r="O18" s="91"/>
      <c r="P18" s="91"/>
    </row>
    <row r="19" spans="1:19" x14ac:dyDescent="0.2">
      <c r="A19" s="29"/>
      <c r="B19" s="11"/>
      <c r="C19" s="17"/>
      <c r="D19" s="1"/>
      <c r="E19" s="17"/>
      <c r="F19" s="7"/>
      <c r="G19" s="17"/>
      <c r="I19" s="20"/>
      <c r="J19" s="41"/>
      <c r="K19" s="18"/>
      <c r="L19" s="47"/>
      <c r="M19" s="18"/>
      <c r="N19" s="41"/>
    </row>
    <row r="20" spans="1:19" x14ac:dyDescent="0.2">
      <c r="A20" s="16"/>
      <c r="B20" s="1"/>
      <c r="C20" s="17"/>
      <c r="D20" s="4"/>
      <c r="E20" s="10"/>
      <c r="F20" s="25"/>
      <c r="G20" s="17"/>
      <c r="I20" s="18"/>
      <c r="J20" s="50"/>
      <c r="K20" s="51"/>
      <c r="L20" s="52"/>
      <c r="M20" s="51"/>
      <c r="N20" s="50"/>
      <c r="O20" s="55"/>
      <c r="P20" s="55"/>
    </row>
    <row r="21" spans="1:19" s="6" customFormat="1" ht="26.45" customHeight="1" x14ac:dyDescent="0.2">
      <c r="A21" s="30" t="s">
        <v>6</v>
      </c>
      <c r="B21" s="12">
        <f>SUM(B16:B20)</f>
        <v>2</v>
      </c>
      <c r="C21" s="13">
        <f>SUM(C16:C20)</f>
        <v>4476564</v>
      </c>
      <c r="D21" s="12">
        <f>SUM(D16:D20)</f>
        <v>0</v>
      </c>
      <c r="E21" s="13">
        <f>SUM(E16:E20)</f>
        <v>0</v>
      </c>
      <c r="F21" s="26">
        <f>B21+D21</f>
        <v>2</v>
      </c>
      <c r="G21" s="13">
        <f>C21+E21</f>
        <v>4476564</v>
      </c>
      <c r="H21" s="15"/>
      <c r="I21" s="21"/>
      <c r="J21" s="42"/>
      <c r="K21" s="43"/>
      <c r="L21" s="49"/>
      <c r="M21" s="43"/>
      <c r="N21" s="42"/>
    </row>
    <row r="22" spans="1:19" x14ac:dyDescent="0.2">
      <c r="A22" s="24"/>
      <c r="B22" s="1"/>
      <c r="C22" s="17"/>
      <c r="D22" s="1"/>
      <c r="E22" s="17"/>
      <c r="F22" s="25"/>
      <c r="G22" s="17"/>
      <c r="H22" s="4"/>
      <c r="I22" s="24"/>
      <c r="K22" s="18"/>
      <c r="L22" s="18"/>
      <c r="M22" s="18"/>
    </row>
    <row r="23" spans="1:19" x14ac:dyDescent="0.2">
      <c r="A23" s="1"/>
      <c r="B23" s="1"/>
      <c r="C23" s="4"/>
      <c r="D23" s="1"/>
      <c r="E23" s="4"/>
      <c r="F23" s="4"/>
      <c r="G23" s="4"/>
      <c r="H23" s="4"/>
      <c r="I23" s="1"/>
    </row>
    <row r="24" spans="1:19" x14ac:dyDescent="0.2">
      <c r="A24" s="1"/>
      <c r="B24" s="1"/>
      <c r="C24" s="4"/>
      <c r="D24" s="1"/>
      <c r="E24" s="4"/>
      <c r="F24" s="4"/>
      <c r="G24" s="4"/>
      <c r="H24" s="4"/>
      <c r="I24" s="1"/>
    </row>
    <row r="25" spans="1:19" x14ac:dyDescent="0.2">
      <c r="A25" s="1"/>
      <c r="B25" s="1"/>
      <c r="C25" s="4"/>
      <c r="D25" s="1"/>
      <c r="E25" s="4"/>
      <c r="F25" s="4"/>
      <c r="G25" s="4"/>
      <c r="H25" s="4"/>
      <c r="I25" s="1"/>
    </row>
    <row r="26" spans="1:19" ht="18" x14ac:dyDescent="0.25">
      <c r="A26" s="27" t="s">
        <v>21</v>
      </c>
      <c r="B26" s="1"/>
      <c r="C26" s="4"/>
      <c r="D26" s="1"/>
      <c r="E26" s="4"/>
      <c r="F26" s="4"/>
      <c r="G26" s="4"/>
      <c r="H26" s="4"/>
      <c r="I26" s="1"/>
    </row>
    <row r="27" spans="1:19" x14ac:dyDescent="0.2">
      <c r="A27" s="1"/>
      <c r="B27" s="1"/>
      <c r="C27" s="4"/>
      <c r="D27" s="1"/>
      <c r="E27" s="4"/>
      <c r="F27" s="4"/>
      <c r="G27" s="4"/>
      <c r="H27" s="4"/>
      <c r="I27" s="1"/>
    </row>
    <row r="28" spans="1:19" x14ac:dyDescent="0.2">
      <c r="A28" s="1"/>
      <c r="B28" s="1"/>
      <c r="C28" s="4"/>
      <c r="D28" s="1"/>
      <c r="E28" s="4"/>
      <c r="F28" s="4"/>
      <c r="G28" s="4"/>
      <c r="H28" s="4"/>
      <c r="I28" s="1"/>
    </row>
    <row r="29" spans="1:19" ht="26.1" customHeight="1" x14ac:dyDescent="0.2">
      <c r="A29" s="28"/>
      <c r="B29" s="85" t="s">
        <v>0</v>
      </c>
      <c r="C29" s="85"/>
      <c r="D29" s="85"/>
      <c r="E29" s="86"/>
      <c r="F29" s="89" t="s">
        <v>6</v>
      </c>
      <c r="G29" s="86"/>
      <c r="H29" s="77" t="s">
        <v>34</v>
      </c>
      <c r="I29" s="92"/>
      <c r="J29" s="78"/>
      <c r="K29" s="57" t="s">
        <v>31</v>
      </c>
      <c r="L29" s="57" t="s">
        <v>32</v>
      </c>
      <c r="M29" s="79" t="s">
        <v>27</v>
      </c>
      <c r="N29" s="80"/>
      <c r="O29" s="81" t="s">
        <v>28</v>
      </c>
      <c r="P29" s="82"/>
      <c r="Q29" s="93" t="s">
        <v>29</v>
      </c>
      <c r="R29" s="94"/>
      <c r="S29" s="94"/>
    </row>
    <row r="30" spans="1:19" x14ac:dyDescent="0.2">
      <c r="A30" s="24"/>
      <c r="B30" s="87" t="s">
        <v>19</v>
      </c>
      <c r="C30" s="87"/>
      <c r="D30" s="87"/>
      <c r="E30" s="88"/>
      <c r="F30" s="23" t="s">
        <v>19</v>
      </c>
      <c r="G30" s="24"/>
      <c r="H30" s="62"/>
      <c r="I30" s="11"/>
      <c r="J30" s="63"/>
      <c r="K30" s="47"/>
      <c r="L30" s="47"/>
      <c r="M30" s="44" t="s">
        <v>15</v>
      </c>
      <c r="N30" s="38" t="s">
        <v>26</v>
      </c>
      <c r="O30" s="46" t="s">
        <v>14</v>
      </c>
      <c r="P30" s="45" t="s">
        <v>13</v>
      </c>
      <c r="Q30" s="41"/>
    </row>
    <row r="31" spans="1:19" x14ac:dyDescent="0.2">
      <c r="A31" s="16" t="s">
        <v>22</v>
      </c>
      <c r="B31" s="83" t="s">
        <v>4</v>
      </c>
      <c r="C31" s="84"/>
      <c r="D31" s="83" t="s">
        <v>3</v>
      </c>
      <c r="E31" s="84"/>
      <c r="F31" s="8"/>
      <c r="G31" s="16" t="s">
        <v>1</v>
      </c>
      <c r="H31" s="58"/>
      <c r="I31" s="16" t="s">
        <v>1</v>
      </c>
      <c r="J31" s="74" t="s">
        <v>1</v>
      </c>
      <c r="K31" s="58" t="s">
        <v>1</v>
      </c>
      <c r="L31" s="58" t="s">
        <v>1</v>
      </c>
      <c r="M31" s="8"/>
      <c r="N31" s="39" t="s">
        <v>15</v>
      </c>
      <c r="O31" s="47"/>
      <c r="P31" s="18"/>
      <c r="Q31" s="41"/>
    </row>
    <row r="32" spans="1:19" x14ac:dyDescent="0.2">
      <c r="A32" s="16"/>
      <c r="B32" s="3" t="s">
        <v>5</v>
      </c>
      <c r="C32" s="16" t="s">
        <v>12</v>
      </c>
      <c r="D32" s="3" t="s">
        <v>5</v>
      </c>
      <c r="E32" s="16" t="s">
        <v>12</v>
      </c>
      <c r="F32" s="8" t="s">
        <v>5</v>
      </c>
      <c r="G32" s="16" t="s">
        <v>11</v>
      </c>
      <c r="H32" s="58" t="s">
        <v>24</v>
      </c>
      <c r="I32" s="16" t="s">
        <v>33</v>
      </c>
      <c r="J32" s="74" t="s">
        <v>35</v>
      </c>
      <c r="K32" s="58" t="s">
        <v>36</v>
      </c>
      <c r="L32" s="58" t="s">
        <v>36</v>
      </c>
      <c r="M32" s="8"/>
      <c r="N32" s="18"/>
      <c r="O32" s="47"/>
      <c r="P32" s="18"/>
      <c r="Q32" s="41"/>
    </row>
    <row r="33" spans="1:23" x14ac:dyDescent="0.2">
      <c r="A33" s="24"/>
      <c r="B33" s="3"/>
      <c r="C33" s="16" t="s">
        <v>2</v>
      </c>
      <c r="D33" s="3"/>
      <c r="E33" s="16" t="s">
        <v>2</v>
      </c>
      <c r="F33" s="8"/>
      <c r="G33" s="16" t="s">
        <v>2</v>
      </c>
      <c r="H33" s="48"/>
      <c r="I33" s="19" t="s">
        <v>10</v>
      </c>
      <c r="J33" s="76" t="s">
        <v>10</v>
      </c>
      <c r="K33" s="48" t="s">
        <v>10</v>
      </c>
      <c r="L33" s="48" t="s">
        <v>10</v>
      </c>
      <c r="M33" s="40" t="s">
        <v>16</v>
      </c>
      <c r="N33" s="19" t="s">
        <v>10</v>
      </c>
      <c r="O33" s="48" t="s">
        <v>10</v>
      </c>
      <c r="P33" s="19" t="s">
        <v>10</v>
      </c>
      <c r="Q33" s="50"/>
      <c r="R33" s="55"/>
      <c r="S33" s="55"/>
    </row>
    <row r="34" spans="1:23" x14ac:dyDescent="0.2">
      <c r="A34" s="22"/>
      <c r="B34" s="5"/>
      <c r="C34" s="22"/>
      <c r="D34" s="5"/>
      <c r="E34" s="22"/>
      <c r="F34" s="9"/>
      <c r="G34" s="22"/>
      <c r="H34" s="47"/>
      <c r="I34" s="18"/>
      <c r="J34" s="18"/>
      <c r="K34" s="47"/>
      <c r="L34" s="47"/>
      <c r="M34" s="41"/>
      <c r="N34" s="18"/>
      <c r="O34" s="47"/>
      <c r="P34" s="18"/>
      <c r="Q34" s="41"/>
      <c r="U34" s="69"/>
      <c r="V34" s="69"/>
    </row>
    <row r="35" spans="1:23" s="35" customFormat="1" ht="85.5" customHeight="1" x14ac:dyDescent="0.2">
      <c r="A35" s="31" t="str">
        <f>A5</f>
        <v>Stadtwerke Heidelberg Netze GmbH</v>
      </c>
      <c r="B35" s="32">
        <v>2</v>
      </c>
      <c r="C35" s="33">
        <f>4405581.5+70982.5</f>
        <v>4476564</v>
      </c>
      <c r="D35" s="32">
        <v>0</v>
      </c>
      <c r="E35" s="33">
        <v>0</v>
      </c>
      <c r="F35" s="34">
        <f>B35+D35</f>
        <v>2</v>
      </c>
      <c r="G35" s="33">
        <f>C35+E35</f>
        <v>4476564</v>
      </c>
      <c r="H35" s="66">
        <v>2027</v>
      </c>
      <c r="I35" s="53">
        <f>(G35+200000)/1000</f>
        <v>4676.5640000000003</v>
      </c>
      <c r="J35" s="73">
        <f>I35-L35</f>
        <v>3124.7460000000001</v>
      </c>
      <c r="K35" s="59">
        <f>1554967/1000</f>
        <v>1554.9670000000001</v>
      </c>
      <c r="L35" s="59">
        <f>1551818/1000</f>
        <v>1551.818</v>
      </c>
      <c r="M35" s="75" t="s">
        <v>38</v>
      </c>
      <c r="N35" s="53">
        <v>2848.8</v>
      </c>
      <c r="O35" s="54">
        <v>679.02099999999996</v>
      </c>
      <c r="P35" s="53">
        <v>-403.22399999999999</v>
      </c>
      <c r="Q35" s="90" t="s">
        <v>39</v>
      </c>
      <c r="R35" s="91"/>
      <c r="S35" s="91"/>
      <c r="U35" s="70"/>
      <c r="V35" s="70"/>
      <c r="W35" s="71"/>
    </row>
    <row r="36" spans="1:23" s="35" customFormat="1" ht="50.45" customHeight="1" x14ac:dyDescent="0.2">
      <c r="A36" s="31"/>
      <c r="B36" s="32"/>
      <c r="C36" s="33"/>
      <c r="D36" s="32"/>
      <c r="E36" s="33"/>
      <c r="F36" s="34"/>
      <c r="G36" s="33"/>
      <c r="H36" s="66">
        <v>2028</v>
      </c>
      <c r="I36" s="53">
        <f>I35+1600</f>
        <v>6276.5640000000003</v>
      </c>
      <c r="J36" s="73">
        <f>J35+1600</f>
        <v>4724.7460000000001</v>
      </c>
      <c r="K36" s="59">
        <v>1554.9670000000001</v>
      </c>
      <c r="L36" s="59">
        <v>1554.9</v>
      </c>
      <c r="M36" s="56">
        <v>0.5</v>
      </c>
      <c r="N36" s="53">
        <v>4392</v>
      </c>
      <c r="O36" s="54">
        <v>712.58</v>
      </c>
      <c r="P36" s="53">
        <v>-379.88315068498702</v>
      </c>
      <c r="Q36" s="90" t="s">
        <v>30</v>
      </c>
      <c r="R36" s="91"/>
      <c r="S36" s="91"/>
      <c r="U36" s="70"/>
      <c r="V36" s="70"/>
      <c r="W36" s="71"/>
    </row>
    <row r="37" spans="1:23" s="35" customFormat="1" ht="39.950000000000003" customHeight="1" x14ac:dyDescent="0.2">
      <c r="A37" s="31"/>
      <c r="B37" s="32"/>
      <c r="C37" s="33"/>
      <c r="D37" s="32"/>
      <c r="E37" s="33"/>
      <c r="F37" s="34"/>
      <c r="G37" s="33"/>
      <c r="H37" s="66">
        <v>2029</v>
      </c>
      <c r="I37" s="53">
        <f>I36</f>
        <v>6276.5640000000003</v>
      </c>
      <c r="J37" s="73">
        <f>J35+1600</f>
        <v>4724.7460000000001</v>
      </c>
      <c r="K37" s="59">
        <v>1554.9670000000001</v>
      </c>
      <c r="L37" s="59">
        <f>L36</f>
        <v>1554.9</v>
      </c>
      <c r="M37" s="56">
        <v>0.5</v>
      </c>
      <c r="N37" s="53">
        <v>4380</v>
      </c>
      <c r="O37" s="54">
        <v>712.58</v>
      </c>
      <c r="P37" s="53">
        <v>-367.88315068498702</v>
      </c>
      <c r="Q37" s="90" t="s">
        <v>30</v>
      </c>
      <c r="R37" s="91"/>
      <c r="S37" s="91"/>
      <c r="U37" s="70"/>
      <c r="V37" s="72"/>
    </row>
    <row r="38" spans="1:23" x14ac:dyDescent="0.2">
      <c r="A38" s="16"/>
      <c r="B38" s="1"/>
      <c r="C38" s="17"/>
      <c r="D38" s="4"/>
      <c r="E38" s="10"/>
      <c r="F38" s="25"/>
      <c r="G38" s="17"/>
      <c r="H38" s="47"/>
      <c r="I38" s="64"/>
      <c r="J38" s="18"/>
      <c r="K38" s="52"/>
      <c r="L38" s="52"/>
      <c r="M38" s="50"/>
      <c r="N38" s="51"/>
      <c r="O38" s="52"/>
      <c r="P38" s="51"/>
      <c r="Q38" s="50"/>
      <c r="R38" s="55"/>
      <c r="S38" s="55"/>
    </row>
    <row r="39" spans="1:23" s="6" customFormat="1" ht="24.95" customHeight="1" x14ac:dyDescent="0.2">
      <c r="A39" s="30" t="s">
        <v>6</v>
      </c>
      <c r="B39" s="12">
        <f>SUM(B35:B38)</f>
        <v>2</v>
      </c>
      <c r="C39" s="13">
        <f>SUM(C35:C38)</f>
        <v>4476564</v>
      </c>
      <c r="D39" s="12">
        <f>SUM(D35:D38)</f>
        <v>0</v>
      </c>
      <c r="E39" s="13">
        <f>SUM(E35:E38)</f>
        <v>0</v>
      </c>
      <c r="F39" s="26">
        <f>B39+D39</f>
        <v>2</v>
      </c>
      <c r="G39" s="13">
        <f>C39+E39</f>
        <v>4476564</v>
      </c>
      <c r="H39" s="67"/>
      <c r="I39" s="65"/>
      <c r="J39" s="21"/>
      <c r="K39" s="60"/>
      <c r="L39" s="60"/>
      <c r="M39" s="42"/>
      <c r="N39" s="43"/>
      <c r="O39" s="49"/>
      <c r="P39" s="43"/>
      <c r="Q39" s="42"/>
    </row>
    <row r="40" spans="1:23" x14ac:dyDescent="0.2">
      <c r="L40" s="68"/>
      <c r="M40" s="61"/>
    </row>
    <row r="42" spans="1:23" x14ac:dyDescent="0.2">
      <c r="L42" s="68"/>
    </row>
    <row r="43" spans="1:23" x14ac:dyDescent="0.2">
      <c r="N43" s="68"/>
      <c r="O43" s="68"/>
    </row>
    <row r="44" spans="1:23" x14ac:dyDescent="0.2">
      <c r="N44" s="68"/>
      <c r="O44" s="68"/>
    </row>
    <row r="45" spans="1:23" x14ac:dyDescent="0.2">
      <c r="N45" s="68"/>
      <c r="O45" s="68"/>
    </row>
  </sheetData>
  <mergeCells count="24">
    <mergeCell ref="N16:P16"/>
    <mergeCell ref="Q35:S35"/>
    <mergeCell ref="N10:P10"/>
    <mergeCell ref="Q36:S36"/>
    <mergeCell ref="Q37:S37"/>
    <mergeCell ref="Q29:S29"/>
    <mergeCell ref="B30:E30"/>
    <mergeCell ref="B31:C31"/>
    <mergeCell ref="D31:E31"/>
    <mergeCell ref="N17:P17"/>
    <mergeCell ref="N18:P18"/>
    <mergeCell ref="H29:J29"/>
    <mergeCell ref="B29:E29"/>
    <mergeCell ref="F29:G29"/>
    <mergeCell ref="M29:N29"/>
    <mergeCell ref="O29:P29"/>
    <mergeCell ref="H10:I10"/>
    <mergeCell ref="J10:K10"/>
    <mergeCell ref="L10:M10"/>
    <mergeCell ref="B12:C12"/>
    <mergeCell ref="D12:E12"/>
    <mergeCell ref="B10:E10"/>
    <mergeCell ref="B11:E11"/>
    <mergeCell ref="F10:G10"/>
  </mergeCells>
  <phoneticPr fontId="3" type="noConversion"/>
  <printOptions horizontalCentered="1"/>
  <pageMargins left="0.39370078740157483" right="0.39370078740157483" top="0.78740157480314965" bottom="0.78740157480314965" header="0.51181102362204722" footer="0.31496062992125984"/>
  <pageSetup paperSize="9" scale="54" orientation="landscape" r:id="rId1"/>
  <headerFooter alignWithMargins="0">
    <oddFooter>&amp;R&amp;8&amp;F;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F53B93588594294E4E521C654E49D" ma:contentTypeVersion="16" ma:contentTypeDescription="Ein neues Dokument erstellen." ma:contentTypeScope="" ma:versionID="74e8404cf4c19564d5022f39084967e7">
  <xsd:schema xmlns:xsd="http://www.w3.org/2001/XMLSchema" xmlns:xs="http://www.w3.org/2001/XMLSchema" xmlns:p="http://schemas.microsoft.com/office/2006/metadata/properties" xmlns:ns2="f5efd2f7-1e73-4c4c-a75e-f529390b4979" xmlns:ns3="6b2d1559-7e11-4cfc-8bf5-52776fd730ae" targetNamespace="http://schemas.microsoft.com/office/2006/metadata/properties" ma:root="true" ma:fieldsID="2ca5065f76d906c3b10999cd9473efca" ns2:_="" ns3:_="">
    <xsd:import namespace="f5efd2f7-1e73-4c4c-a75e-f529390b4979"/>
    <xsd:import namespace="6b2d1559-7e11-4cfc-8bf5-52776fd730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fd2f7-1e73-4c4c-a75e-f529390b49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5bf6850f-b262-4c4a-8115-55deb2584c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d1559-7e11-4cfc-8bf5-52776fd730a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d5083-26ba-4dc1-b731-bd86628c6a53}" ma:internalName="TaxCatchAll" ma:showField="CatchAllData" ma:web="6b2d1559-7e11-4cfc-8bf5-52776fd730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A9C74C1-FCF3-488D-BBAB-3F71463C97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4CD7A-7AD5-4F8C-BD70-38504288A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efd2f7-1e73-4c4c-a75e-f529390b4979"/>
    <ds:schemaRef ds:uri="6b2d1559-7e11-4cfc-8bf5-52776fd730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Anlage LB2 Übersicht</vt:lpstr>
    </vt:vector>
  </TitlesOfParts>
  <Company>Ingenieurbüro Specht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Specht</dc:creator>
  <cp:lastModifiedBy>Weber, Frank</cp:lastModifiedBy>
  <cp:lastPrinted>2026-06-03T08:16:36Z</cp:lastPrinted>
  <dcterms:created xsi:type="dcterms:W3CDTF">2008-02-14T15:28:16Z</dcterms:created>
  <dcterms:modified xsi:type="dcterms:W3CDTF">2026-06-03T08:51:26Z</dcterms:modified>
</cp:coreProperties>
</file>